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914"/>
  </bookViews>
  <sheets>
    <sheet name="Sheet1" sheetId="60" r:id="rId1"/>
    <sheet name="Sheet2" sheetId="61" r:id="rId2"/>
  </sheets>
  <calcPr calcId="125725"/>
</workbook>
</file>

<file path=xl/calcChain.xml><?xml version="1.0" encoding="utf-8"?>
<calcChain xmlns="http://schemas.openxmlformats.org/spreadsheetml/2006/main">
  <c r="R71" i="61"/>
  <c r="R70"/>
  <c r="R69"/>
  <c r="R64"/>
  <c r="Q67"/>
  <c r="L46" l="1"/>
  <c r="H52"/>
  <c r="H49"/>
  <c r="H46"/>
  <c r="E46"/>
  <c r="P32"/>
  <c r="P31"/>
  <c r="P30"/>
  <c r="Q27"/>
  <c r="K9"/>
  <c r="E40"/>
  <c r="E37"/>
  <c r="C37"/>
  <c r="L23"/>
  <c r="J28"/>
  <c r="J26"/>
  <c r="J23"/>
  <c r="J21"/>
  <c r="E31"/>
  <c r="E30"/>
  <c r="E29"/>
  <c r="C28"/>
  <c r="D25"/>
  <c r="N12"/>
  <c r="I9"/>
  <c r="H9"/>
  <c r="H8"/>
  <c r="H7"/>
</calcChain>
</file>

<file path=xl/sharedStrings.xml><?xml version="1.0" encoding="utf-8"?>
<sst xmlns="http://schemas.openxmlformats.org/spreadsheetml/2006/main" count="13" uniqueCount="13">
  <si>
    <t>Year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</si>
  <si>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</si>
  <si>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</si>
  <si>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 xml:space="preserve"> Expenditure for infrastructure augmentation</t>
  </si>
  <si>
    <t xml:space="preserve">4.1.4 Average percentage of expenditure, excluding salary for infrastructure augmentation during last five years (INR in Lakhs)  (10) &amp; 4.4.1 Average percentage of expenditure incurred on maintenance of infrastructure (physical and academic support facilities) excluding salary component  during the last five years (INR in lakhs) (10)
</t>
  </si>
  <si>
    <t>Budget allocated for infrastructure augmentation</t>
  </si>
  <si>
    <t xml:space="preserve">Total expenditure excluding Salary </t>
  </si>
  <si>
    <t>BHILAI MAHILA MAHAVIDYALAYA, HOSPITAL SECTOR, BHILAI NAGAR, DURG (C.G.)</t>
  </si>
  <si>
    <t>2023-24</t>
  </si>
  <si>
    <t>Fixed Assets</t>
  </si>
  <si>
    <t>Total Exp.</t>
  </si>
  <si>
    <t>Acadamic Exp</t>
  </si>
  <si>
    <t xml:space="preserve">Administrative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</si>
</sst>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2" fillId="0" borderId="0" xfId="0" applyFont="1"/>
    <xf numFmtId="2" fontId="0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6"/>
  <sheetViews>
    <sheetView tabSelected="1" workbookViewId="0">
      <selection activeCell="D6" sqref="D6"/>
    </sheetView>
  </sheetViews>
  <sheetFormatPr defaultColWidth="36.28515625" defaultRowHeight="15"/>
  <cols>
    <col min="1" max="1" width="13.85546875" customWidth="1"/>
    <col min="2" max="2" width="19.140625" bestFit="1" customWidth="1"/>
    <col min="3" max="3" width="15.42578125" bestFit="1" customWidth="1"/>
    <col min="4" max="4" width="19.140625" customWidth="1"/>
    <col min="5" max="5" width="14.85546875" customWidth="1"/>
    <col min="6" max="6" width="16.42578125" customWidth="1"/>
  </cols>
  <sheetData>
    <row r="2" spans="1:6" ht="15.75">
      <c r="A2" s="6" t="s">
        <v>7</v>
      </c>
    </row>
    <row r="4" spans="1:6" ht="64.5" customHeight="1">
      <c r="A4" s="9" t="s">
        <v>4</v>
      </c>
      <c r="B4" s="9"/>
      <c r="C4" s="9"/>
      <c r="D4" s="9"/>
      <c r="E4" s="9"/>
      <c r="F4" s="9"/>
    </row>
    <row r="5" spans="1:6" ht="120">
      <c r="A5" s="2" t="s">
        <v>0</v>
      </c>
      <c r="B5" s="2" t="s">
        <v>5</v>
      </c>
      <c r="C5" s="2" t="s">
        <v>3</v>
      </c>
      <c r="D5" s="2" t="s">
        <v>6</v>
      </c>
      <c r="E5" s="3" t="s">
        <v>1</v>
      </c>
      <c r="F5" s="3" t="s">
        <v>2</v>
      </c>
    </row>
    <row r="6" spans="1:6" s="4" customFormat="1">
      <c r="A6" s="1" t="s">
        <v>8</v>
      </c>
      <c r="B6" s="5">
        <v>91.26</v>
      </c>
      <c r="C6" s="7">
        <v>2.86</v>
      </c>
      <c r="D6" s="5">
        <v>105.13</v>
      </c>
      <c r="E6" s="7">
        <v>46.8</v>
      </c>
      <c r="F6" s="5">
        <v>33.28</v>
      </c>
    </row>
  </sheetData>
  <mergeCells count="1">
    <mergeCell ref="A4:F4"/>
  </mergeCells>
  <pageMargins left="0.5" right="0.23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6:R71"/>
  <sheetViews>
    <sheetView topLeftCell="A38" workbookViewId="0">
      <selection activeCell="N72" sqref="N72"/>
    </sheetView>
  </sheetViews>
  <sheetFormatPr defaultRowHeight="15"/>
  <cols>
    <col min="12" max="12" width="9.7109375" bestFit="1" customWidth="1"/>
  </cols>
  <sheetData>
    <row r="6" spans="3:17">
      <c r="C6">
        <v>23088</v>
      </c>
      <c r="D6">
        <v>1387</v>
      </c>
      <c r="P6">
        <v>63801</v>
      </c>
      <c r="Q6">
        <v>969</v>
      </c>
    </row>
    <row r="7" spans="3:17">
      <c r="C7">
        <v>318677</v>
      </c>
      <c r="D7">
        <v>40072</v>
      </c>
      <c r="H7">
        <f>29452461-22697045</f>
        <v>6755416</v>
      </c>
      <c r="I7">
        <v>81840</v>
      </c>
      <c r="K7">
        <v>4152402</v>
      </c>
      <c r="P7">
        <v>561923</v>
      </c>
      <c r="Q7">
        <v>7084</v>
      </c>
    </row>
    <row r="8" spans="3:17">
      <c r="C8">
        <v>1080</v>
      </c>
      <c r="D8">
        <v>1096</v>
      </c>
      <c r="H8">
        <f>40378556-36410593</f>
        <v>3967963</v>
      </c>
      <c r="I8">
        <v>1537034</v>
      </c>
      <c r="K8">
        <v>1610108</v>
      </c>
      <c r="P8">
        <v>38345</v>
      </c>
      <c r="Q8">
        <v>62387</v>
      </c>
    </row>
    <row r="9" spans="3:17">
      <c r="C9">
        <v>37732</v>
      </c>
      <c r="D9">
        <v>6384</v>
      </c>
      <c r="H9">
        <f>+H7+H8</f>
        <v>10723379</v>
      </c>
      <c r="I9">
        <f>+I7+I8</f>
        <v>1618874</v>
      </c>
      <c r="K9">
        <f>+K7+K8</f>
        <v>5762510</v>
      </c>
      <c r="P9">
        <v>68251</v>
      </c>
      <c r="Q9">
        <v>3288</v>
      </c>
    </row>
    <row r="10" spans="3:17">
      <c r="C10">
        <v>5730</v>
      </c>
      <c r="D10">
        <v>3372</v>
      </c>
      <c r="P10">
        <v>16381</v>
      </c>
      <c r="Q10">
        <v>1819</v>
      </c>
    </row>
    <row r="11" spans="3:17">
      <c r="C11">
        <v>31675</v>
      </c>
      <c r="D11">
        <v>3995</v>
      </c>
      <c r="P11">
        <v>14025</v>
      </c>
      <c r="Q11">
        <v>1557</v>
      </c>
    </row>
    <row r="12" spans="3:17">
      <c r="C12">
        <v>25672</v>
      </c>
      <c r="D12">
        <v>3238</v>
      </c>
      <c r="N12">
        <f>29452461-22697045</f>
        <v>6755416</v>
      </c>
      <c r="P12">
        <v>7007</v>
      </c>
      <c r="Q12">
        <v>778</v>
      </c>
    </row>
    <row r="13" spans="3:17">
      <c r="C13">
        <v>3413</v>
      </c>
      <c r="D13">
        <v>97426</v>
      </c>
      <c r="P13">
        <v>4090</v>
      </c>
      <c r="Q13">
        <v>454</v>
      </c>
    </row>
    <row r="14" spans="3:17">
      <c r="C14">
        <v>772445</v>
      </c>
      <c r="D14">
        <v>1916</v>
      </c>
      <c r="P14">
        <v>5288</v>
      </c>
      <c r="Q14">
        <v>587</v>
      </c>
    </row>
    <row r="15" spans="3:17">
      <c r="C15">
        <v>15194</v>
      </c>
      <c r="D15">
        <v>17735</v>
      </c>
      <c r="P15">
        <v>831767</v>
      </c>
      <c r="Q15">
        <v>76010</v>
      </c>
    </row>
    <row r="16" spans="3:17">
      <c r="C16">
        <v>200</v>
      </c>
      <c r="D16">
        <v>2800</v>
      </c>
      <c r="P16">
        <v>75665</v>
      </c>
      <c r="Q16">
        <v>2524</v>
      </c>
    </row>
    <row r="17" spans="3:17">
      <c r="C17">
        <v>22200</v>
      </c>
      <c r="D17">
        <v>2800</v>
      </c>
      <c r="P17">
        <v>33500</v>
      </c>
      <c r="Q17">
        <v>4386</v>
      </c>
    </row>
    <row r="18" spans="3:17">
      <c r="C18">
        <v>22200</v>
      </c>
      <c r="D18">
        <v>73365</v>
      </c>
      <c r="P18">
        <v>18901</v>
      </c>
      <c r="Q18">
        <v>49497</v>
      </c>
    </row>
    <row r="19" spans="3:17">
      <c r="C19">
        <v>50616</v>
      </c>
      <c r="D19">
        <v>726</v>
      </c>
      <c r="J19">
        <v>34750000</v>
      </c>
      <c r="L19">
        <v>40661000</v>
      </c>
      <c r="P19">
        <v>3823</v>
      </c>
      <c r="Q19">
        <v>540</v>
      </c>
    </row>
    <row r="20" spans="3:17">
      <c r="C20">
        <v>1285</v>
      </c>
      <c r="D20">
        <v>2800</v>
      </c>
      <c r="J20">
        <v>4192000</v>
      </c>
      <c r="L20">
        <v>26500000</v>
      </c>
      <c r="P20">
        <v>39502</v>
      </c>
      <c r="Q20">
        <v>999</v>
      </c>
    </row>
    <row r="21" spans="3:17">
      <c r="C21">
        <v>581677</v>
      </c>
      <c r="D21">
        <v>49148</v>
      </c>
      <c r="J21">
        <f>+J19+J20</f>
        <v>38942000</v>
      </c>
      <c r="L21">
        <v>1500000</v>
      </c>
      <c r="P21">
        <v>776031</v>
      </c>
      <c r="Q21">
        <v>18599</v>
      </c>
    </row>
    <row r="22" spans="3:17">
      <c r="C22">
        <v>4795</v>
      </c>
      <c r="D22">
        <v>14898</v>
      </c>
      <c r="J22">
        <v>22000000</v>
      </c>
      <c r="L22">
        <v>140000</v>
      </c>
      <c r="P22">
        <v>4860</v>
      </c>
      <c r="Q22">
        <v>187603</v>
      </c>
    </row>
    <row r="23" spans="3:17">
      <c r="C23">
        <v>22200</v>
      </c>
      <c r="D23">
        <v>7347</v>
      </c>
      <c r="J23">
        <f>+J21-J22</f>
        <v>16942000</v>
      </c>
      <c r="L23">
        <f>+L19-L20-L21-L22</f>
        <v>12521000</v>
      </c>
      <c r="P23">
        <v>9001</v>
      </c>
      <c r="Q23">
        <v>11276</v>
      </c>
    </row>
    <row r="24" spans="3:17">
      <c r="C24">
        <v>389672</v>
      </c>
      <c r="D24">
        <v>9817</v>
      </c>
      <c r="J24">
        <v>1250000</v>
      </c>
      <c r="P24">
        <v>167521</v>
      </c>
      <c r="Q24">
        <v>4490</v>
      </c>
    </row>
    <row r="25" spans="3:17">
      <c r="C25">
        <v>118121</v>
      </c>
      <c r="D25" s="8">
        <f>SUM(D6:D24)</f>
        <v>340322</v>
      </c>
      <c r="J25">
        <v>150000</v>
      </c>
      <c r="P25">
        <v>1773698</v>
      </c>
      <c r="Q25">
        <v>13580</v>
      </c>
    </row>
    <row r="26" spans="3:17">
      <c r="C26">
        <v>82473</v>
      </c>
      <c r="J26">
        <f>+J23-J24-J25</f>
        <v>15542000</v>
      </c>
      <c r="P26">
        <v>101562</v>
      </c>
      <c r="Q26">
        <v>10646</v>
      </c>
    </row>
    <row r="27" spans="3:17">
      <c r="C27">
        <v>77833</v>
      </c>
      <c r="J27">
        <v>1000000</v>
      </c>
      <c r="P27">
        <v>54006</v>
      </c>
      <c r="Q27">
        <f>SUM(Q6:Q26)</f>
        <v>459073</v>
      </c>
    </row>
    <row r="28" spans="3:17">
      <c r="C28" s="8">
        <f>SUM(C6:C27)</f>
        <v>2607978</v>
      </c>
      <c r="J28">
        <f>+J26-J27</f>
        <v>14542000</v>
      </c>
      <c r="P28">
        <v>122315</v>
      </c>
    </row>
    <row r="29" spans="3:17">
      <c r="E29">
        <f>+C28</f>
        <v>2607978</v>
      </c>
      <c r="P29">
        <v>95892</v>
      </c>
    </row>
    <row r="30" spans="3:17">
      <c r="E30">
        <f>+D25</f>
        <v>340322</v>
      </c>
      <c r="P30">
        <f>SUM(P6:P29)</f>
        <v>4887155</v>
      </c>
    </row>
    <row r="31" spans="3:17">
      <c r="E31" s="8">
        <f>+E29+E30</f>
        <v>2948300</v>
      </c>
      <c r="P31">
        <f>+Q27</f>
        <v>459073</v>
      </c>
    </row>
    <row r="32" spans="3:17">
      <c r="P32">
        <f>+P30+P31</f>
        <v>5346228</v>
      </c>
    </row>
    <row r="34" spans="3:18">
      <c r="C34">
        <v>2632700</v>
      </c>
    </row>
    <row r="35" spans="3:18">
      <c r="C35">
        <v>523273</v>
      </c>
      <c r="E35">
        <v>36865393</v>
      </c>
    </row>
    <row r="36" spans="3:18">
      <c r="C36">
        <v>609097</v>
      </c>
      <c r="E36">
        <v>41929463</v>
      </c>
    </row>
    <row r="37" spans="3:18">
      <c r="C37">
        <f>+C34+C35+C36</f>
        <v>3765070</v>
      </c>
      <c r="E37">
        <f>+E35+E36</f>
        <v>78794856</v>
      </c>
    </row>
    <row r="38" spans="3:18">
      <c r="E38">
        <v>36209738</v>
      </c>
    </row>
    <row r="39" spans="3:18">
      <c r="E39">
        <v>24884799</v>
      </c>
    </row>
    <row r="40" spans="3:18">
      <c r="E40">
        <f>+E37-E38-E39</f>
        <v>17700319</v>
      </c>
    </row>
    <row r="44" spans="3:18">
      <c r="C44" t="s">
        <v>9</v>
      </c>
      <c r="E44">
        <v>34500</v>
      </c>
      <c r="G44" t="s">
        <v>10</v>
      </c>
      <c r="H44">
        <v>35165283</v>
      </c>
      <c r="J44" t="s">
        <v>11</v>
      </c>
      <c r="L44">
        <v>579367</v>
      </c>
      <c r="O44" t="s">
        <v>12</v>
      </c>
      <c r="Q44">
        <v>5882</v>
      </c>
      <c r="R44">
        <v>494</v>
      </c>
    </row>
    <row r="45" spans="3:18">
      <c r="E45">
        <v>251141</v>
      </c>
      <c r="H45">
        <v>47261705</v>
      </c>
      <c r="L45">
        <v>4101538</v>
      </c>
      <c r="Q45">
        <v>41512</v>
      </c>
      <c r="R45">
        <v>3488</v>
      </c>
    </row>
    <row r="46" spans="3:18">
      <c r="E46">
        <f>+E44+E45</f>
        <v>285641</v>
      </c>
      <c r="H46">
        <f>+H44+H45</f>
        <v>82426988</v>
      </c>
      <c r="L46">
        <f>+L44+L45</f>
        <v>4680905</v>
      </c>
      <c r="Q46">
        <v>571198</v>
      </c>
      <c r="R46">
        <v>48000</v>
      </c>
    </row>
    <row r="47" spans="3:18">
      <c r="H47">
        <v>41830066</v>
      </c>
      <c r="Q47">
        <v>21771</v>
      </c>
      <c r="R47">
        <v>1829</v>
      </c>
    </row>
    <row r="48" spans="3:18">
      <c r="H48">
        <v>25531211</v>
      </c>
      <c r="Q48">
        <v>26317</v>
      </c>
      <c r="R48">
        <v>2212</v>
      </c>
    </row>
    <row r="49" spans="8:18">
      <c r="H49">
        <f>+H46-H47-H48</f>
        <v>15065711</v>
      </c>
      <c r="Q49">
        <v>212299</v>
      </c>
      <c r="R49">
        <v>17840</v>
      </c>
    </row>
    <row r="50" spans="8:18">
      <c r="H50">
        <v>1551436</v>
      </c>
      <c r="Q50">
        <v>1836</v>
      </c>
      <c r="R50">
        <v>154</v>
      </c>
    </row>
    <row r="51" spans="8:18">
      <c r="H51">
        <v>3001220</v>
      </c>
      <c r="Q51">
        <v>7824</v>
      </c>
      <c r="R51">
        <v>658</v>
      </c>
    </row>
    <row r="52" spans="8:18">
      <c r="H52">
        <f>+H49-H50-H51</f>
        <v>10513055</v>
      </c>
      <c r="Q52">
        <v>859132</v>
      </c>
      <c r="R52">
        <v>58871</v>
      </c>
    </row>
    <row r="53" spans="8:18">
      <c r="Q53">
        <v>1366</v>
      </c>
      <c r="R53">
        <v>1977</v>
      </c>
    </row>
    <row r="54" spans="8:18">
      <c r="Q54">
        <v>3000</v>
      </c>
      <c r="R54">
        <v>329</v>
      </c>
    </row>
    <row r="55" spans="8:18">
      <c r="Q55">
        <v>23523</v>
      </c>
      <c r="R55">
        <v>1995</v>
      </c>
    </row>
    <row r="56" spans="8:18">
      <c r="Q56">
        <v>3919</v>
      </c>
      <c r="R56">
        <v>165</v>
      </c>
    </row>
    <row r="57" spans="8:18">
      <c r="Q57">
        <v>23723</v>
      </c>
      <c r="R57">
        <v>38396</v>
      </c>
    </row>
    <row r="58" spans="8:18">
      <c r="Q58">
        <v>1960</v>
      </c>
      <c r="R58">
        <v>384</v>
      </c>
    </row>
    <row r="59" spans="8:18">
      <c r="Q59">
        <v>787132</v>
      </c>
      <c r="R59">
        <v>16465</v>
      </c>
    </row>
    <row r="60" spans="8:18">
      <c r="Q60">
        <v>4566</v>
      </c>
      <c r="R60">
        <v>10792</v>
      </c>
    </row>
    <row r="61" spans="8:18">
      <c r="Q61">
        <v>195935</v>
      </c>
      <c r="R61">
        <v>3012</v>
      </c>
    </row>
    <row r="62" spans="8:18">
      <c r="Q62">
        <v>43047</v>
      </c>
      <c r="R62">
        <v>3429</v>
      </c>
    </row>
    <row r="63" spans="8:18">
      <c r="Q63">
        <v>128430</v>
      </c>
      <c r="R63">
        <v>2792</v>
      </c>
    </row>
    <row r="64" spans="8:18">
      <c r="Q64">
        <v>66915</v>
      </c>
      <c r="R64" s="8">
        <f>SUM(R44:R63)</f>
        <v>213282</v>
      </c>
    </row>
    <row r="65" spans="17:18">
      <c r="Q65">
        <v>40807</v>
      </c>
    </row>
    <row r="66" spans="17:18">
      <c r="Q66">
        <v>43369</v>
      </c>
    </row>
    <row r="67" spans="17:18">
      <c r="Q67" s="8">
        <f>SUM(Q44:Q66)</f>
        <v>3115463</v>
      </c>
    </row>
    <row r="69" spans="17:18">
      <c r="R69" s="8">
        <f>+Q67</f>
        <v>3115463</v>
      </c>
    </row>
    <row r="70" spans="17:18">
      <c r="R70" s="8">
        <f>+R64</f>
        <v>213282</v>
      </c>
    </row>
    <row r="71" spans="17:18">
      <c r="R71" s="8">
        <f>SUM(R69:R70)</f>
        <v>3328745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2025-01-11T08:40:59Z</dcterms:modified>
</cp:coreProperties>
</file>